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740" windowHeight="13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<sst xmlns="http://schemas.openxmlformats.org/spreadsheetml/2006/main" count="22" uniqueCount="22">
  <si>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Width (m)</t>
  </si>
  <si>
    <t>Depth (m)</t>
  </si>
  <si>
    <t>CSA (m^2)</t>
  </si>
  <si>
    <t>Hydroprop time (s)</t>
  </si>
  <si>
    <t>Velocity (m/s)</t>
  </si>
  <si>
    <t>Discharge (m^3/s)</t>
  </si>
  <si>
    <t>Wetted Perimeter (m)</t>
  </si>
  <si>
    <t>Hydraulic Radius (m)</t>
  </si>
  <si>
    <t>Mode Bedload Shape</t>
  </si>
  <si>
    <t>Gradient</t>
  </si>
  <si>
    <t>Site</t>
  </si>
  <si>
    <t>Primary Results from Ashes Hollow</t>
  </si>
  <si>
    <t>Mean Bedload Size (m)</t>
  </si>
  <si>
    <t>Calculation</t>
  </si>
  <si>
    <t>Depth x Width</t>
  </si>
  <si>
    <t>(3.281/Time) + 0.0277</t>
  </si>
  <si>
    <t>CSA x Velocity</t>
  </si>
  <si>
    <t>CSA/Wetted Perimeter</t>
  </si>
  <si>
    <t>(Height Downstream - Height Upstream)/10</t>
  </si>
  <si>
    <t>Calculated</t>
  </si>
  <si>
    <t>Measured</t>
  </si>
  <si>
    <t>Distance from Source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</si>
</sst>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b/>
      <sz val="20"/>
      <name val="Verdana"/>
      <family val="0"/>
    </font>
    <font>
      <b/>
      <sz val="22"/>
      <name val="Verdana"/>
      <family val="0"/>
    </font>
    <font>
      <sz val="12"/>
      <name val="Verdana"/>
      <family val="0"/>
    </font>
    <font>
      <sz val="9.75"/>
      <name val="Verdana"/>
      <family val="0"/>
    </font>
    <font>
      <b/>
      <sz val="11.75"/>
      <name val="Verdana"/>
      <family val="0"/>
    </font>
    <font>
      <b/>
      <sz val="9.75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2" fontId="4" fillId="2" borderId="16" xfId="0" applyNumberFormat="1" applyFont="1" applyFill="1" applyBorder="1" applyAlignment="1">
      <alignment/>
    </xf>
    <xf numFmtId="2" fontId="4" fillId="2" borderId="17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2" fontId="4" fillId="2" borderId="13" xfId="0" applyNumberFormat="1" applyFont="1" applyFill="1" applyBorder="1" applyAlignment="1">
      <alignment/>
    </xf>
    <xf numFmtId="2" fontId="4" fillId="2" borderId="14" xfId="0" applyNumberFormat="1" applyFont="1" applyFill="1" applyBorder="1" applyAlignment="1">
      <alignment/>
    </xf>
    <xf numFmtId="0" fontId="4" fillId="2" borderId="21" xfId="0" applyFont="1" applyFill="1" applyBorder="1" applyAlignment="1">
      <alignment/>
    </xf>
    <xf numFmtId="1" fontId="4" fillId="2" borderId="22" xfId="0" applyNumberFormat="1" applyFont="1" applyFill="1" applyBorder="1" applyAlignment="1">
      <alignment/>
    </xf>
    <xf numFmtId="1" fontId="4" fillId="2" borderId="23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2" fontId="4" fillId="3" borderId="5" xfId="0" applyNumberFormat="1" applyFont="1" applyFill="1" applyBorder="1" applyAlignment="1">
      <alignment/>
    </xf>
    <xf numFmtId="0" fontId="4" fillId="3" borderId="24" xfId="0" applyFont="1" applyFill="1" applyBorder="1" applyAlignment="1">
      <alignment/>
    </xf>
    <xf numFmtId="2" fontId="4" fillId="3" borderId="25" xfId="0" applyNumberFormat="1" applyFont="1" applyFill="1" applyBorder="1" applyAlignment="1">
      <alignment/>
    </xf>
    <xf numFmtId="2" fontId="4" fillId="3" borderId="26" xfId="0" applyNumberFormat="1" applyFont="1" applyFill="1" applyBorder="1" applyAlignment="1">
      <alignment/>
    </xf>
    <xf numFmtId="0" fontId="4" fillId="3" borderId="27" xfId="0" applyFont="1" applyFill="1" applyBorder="1" applyAlignment="1">
      <alignment/>
    </xf>
    <xf numFmtId="164" fontId="4" fillId="3" borderId="7" xfId="0" applyNumberFormat="1" applyFont="1" applyFill="1" applyBorder="1" applyAlignment="1">
      <alignment/>
    </xf>
    <xf numFmtId="164" fontId="4" fillId="3" borderId="8" xfId="0" applyNumberFormat="1" applyFont="1" applyFill="1" applyBorder="1" applyAlignment="1">
      <alignment/>
    </xf>
    <xf numFmtId="164" fontId="4" fillId="3" borderId="4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CSA change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CSA (m^2)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Sheet1!$B$3:$U$3</c:f>
              <c:numCache/>
            </c:numRef>
          </c:xVal>
          <c:yVal>
            <c:numRef>
              <c:f>Sheet1!$B$6:$U$6</c:f>
              <c:numCache/>
            </c:numRef>
          </c:yVal>
          <c:smooth val="0"/>
        </c:ser>
        <c:axId val="38133104"/>
        <c:axId val="7653617"/>
      </c:scatterChart>
      <c:valAx>
        <c:axId val="38133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Distance from Source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53617"/>
        <c:crosses val="autoZero"/>
        <c:crossBetween val="midCat"/>
        <c:dispUnits/>
      </c:valAx>
      <c:valAx>
        <c:axId val="765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CSA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3310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Velocity Change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Sheet1!$B$3:$U$3</c:f>
              <c:numCache/>
            </c:numRef>
          </c:xVal>
          <c:yVal>
            <c:numRef>
              <c:f>Sheet1!$B$8:$U$8</c:f>
              <c:numCache/>
            </c:numRef>
          </c:yVal>
          <c:smooth val="0"/>
        </c:ser>
        <c:axId val="1773690"/>
        <c:axId val="15963211"/>
      </c:scatterChart>
      <c:valAx>
        <c:axId val="177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Distance from Source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63211"/>
        <c:crosses val="autoZero"/>
        <c:crossBetween val="midCat"/>
        <c:dispUnits/>
      </c:valAx>
      <c:valAx>
        <c:axId val="15963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369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Discharge Change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Discharge (m^3/s)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Sheet1!$B$3:$U$3</c:f>
              <c:numCache/>
            </c:numRef>
          </c:xVal>
          <c:yVal>
            <c:numRef>
              <c:f>Sheet1!$B$9:$U$9</c:f>
              <c:numCache/>
            </c:numRef>
          </c:yVal>
          <c:smooth val="0"/>
        </c:ser>
        <c:axId val="9451172"/>
        <c:axId val="17951685"/>
      </c:scatterChart>
      <c:valAx>
        <c:axId val="9451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Distance from Source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51685"/>
        <c:crosses val="autoZero"/>
        <c:crossBetween val="midCat"/>
        <c:dispUnits/>
      </c:valAx>
      <c:valAx>
        <c:axId val="17951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Discharge (m^3/s)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5117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Wetted Perimeter Change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Wetted Perimeter (m)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Sheet1!$B$3:$U$3</c:f>
              <c:numCache/>
            </c:numRef>
          </c:xVal>
          <c:yVal>
            <c:numRef>
              <c:f>Sheet1!$B$10:$U$10</c:f>
              <c:numCache/>
            </c:numRef>
          </c:yVal>
          <c:smooth val="0"/>
        </c:ser>
        <c:axId val="27347438"/>
        <c:axId val="44800351"/>
      </c:scatterChart>
      <c:valAx>
        <c:axId val="27347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Distance from Source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0351"/>
        <c:crosses val="autoZero"/>
        <c:crossBetween val="midCat"/>
        <c:dispUnits/>
      </c:valAx>
      <c:valAx>
        <c:axId val="44800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Wetted Permiter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4743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Hydraulic Radius Change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Hydraulic Radius (m)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Sheet1!$B$3:$U$3</c:f>
              <c:numCache/>
            </c:numRef>
          </c:xVal>
          <c:yVal>
            <c:numRef>
              <c:f>Sheet1!$B$11:$U$11</c:f>
              <c:numCache/>
            </c:numRef>
          </c:yVal>
          <c:smooth val="0"/>
        </c:ser>
        <c:axId val="549976"/>
        <c:axId val="4949785"/>
      </c:scatterChart>
      <c:valAx>
        <c:axId val="549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from Source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9785"/>
        <c:crosses val="autoZero"/>
        <c:crossBetween val="midCat"/>
        <c:dispUnits/>
      </c:valAx>
      <c:valAx>
        <c:axId val="494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Hydraulic Radius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97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Mean Bedload Size Change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Mean Bedload Size (m)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Sheet1!$B$3:$U$3</c:f>
              <c:numCache/>
            </c:numRef>
          </c:xVal>
          <c:yVal>
            <c:numRef>
              <c:f>Sheet1!$B$12:$U$12</c:f>
              <c:numCache/>
            </c:numRef>
          </c:yVal>
          <c:smooth val="0"/>
        </c:ser>
        <c:axId val="44548066"/>
        <c:axId val="65388275"/>
      </c:scatterChart>
      <c:valAx>
        <c:axId val="44548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from Source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88275"/>
        <c:crosses val="autoZero"/>
        <c:crossBetween val="midCat"/>
        <c:dispUnits/>
      </c:valAx>
      <c:valAx>
        <c:axId val="6538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Mean Bedload Size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4806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Mode Bedload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Mode Bedload Shape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Sheet1!$B$3:$U$3</c:f>
              <c:numCache/>
            </c:numRef>
          </c:xVal>
          <c:yVal>
            <c:numRef>
              <c:f>Sheet1!$B$13:$U$13</c:f>
              <c:numCache/>
            </c:numRef>
          </c:yVal>
          <c:smooth val="0"/>
        </c:ser>
        <c:axId val="51623564"/>
        <c:axId val="61958893"/>
      </c:scatterChart>
      <c:valAx>
        <c:axId val="5162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from Source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58893"/>
        <c:crosses val="autoZero"/>
        <c:crossBetween val="midCat"/>
        <c:dispUnits/>
      </c:valAx>
      <c:valAx>
        <c:axId val="6195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Mode Bedload Shape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2356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Gradient Change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Gradient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Sheet1!$B$3:$U$3</c:f>
              <c:numCache/>
            </c:numRef>
          </c:xVal>
          <c:yVal>
            <c:numRef>
              <c:f>Sheet1!$B$14:$U$14</c:f>
              <c:numCache/>
            </c:numRef>
          </c:yVal>
          <c:smooth val="0"/>
        </c:ser>
        <c:axId val="20759126"/>
        <c:axId val="52614407"/>
      </c:scatterChart>
      <c:valAx>
        <c:axId val="20759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from Source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14407"/>
        <c:crosses val="autoZero"/>
        <c:crossBetween val="midCat"/>
        <c:dispUnits/>
      </c:valAx>
      <c:valAx>
        <c:axId val="52614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Gradient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5912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14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3648075"/>
        <a:ext cx="53244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14</xdr:col>
      <xdr:colOff>9525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0" y="7381875"/>
        <a:ext cx="53244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14</xdr:col>
      <xdr:colOff>9525</xdr:colOff>
      <xdr:row>84</xdr:row>
      <xdr:rowOff>38100</xdr:rowOff>
    </xdr:to>
    <xdr:graphicFrame>
      <xdr:nvGraphicFramePr>
        <xdr:cNvPr id="3" name="Chart 3"/>
        <xdr:cNvGraphicFramePr/>
      </xdr:nvGraphicFramePr>
      <xdr:xfrm>
        <a:off x="0" y="11125200"/>
        <a:ext cx="53244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84</xdr:row>
      <xdr:rowOff>38100</xdr:rowOff>
    </xdr:from>
    <xdr:to>
      <xdr:col>14</xdr:col>
      <xdr:colOff>9525</xdr:colOff>
      <xdr:row>107</xdr:row>
      <xdr:rowOff>47625</xdr:rowOff>
    </xdr:to>
    <xdr:graphicFrame>
      <xdr:nvGraphicFramePr>
        <xdr:cNvPr id="4" name="Chart 4"/>
        <xdr:cNvGraphicFramePr/>
      </xdr:nvGraphicFramePr>
      <xdr:xfrm>
        <a:off x="0" y="14859000"/>
        <a:ext cx="53244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9525</xdr:colOff>
      <xdr:row>15</xdr:row>
      <xdr:rowOff>0</xdr:rowOff>
    </xdr:from>
    <xdr:to>
      <xdr:col>24</xdr:col>
      <xdr:colOff>0</xdr:colOff>
      <xdr:row>38</xdr:row>
      <xdr:rowOff>9525</xdr:rowOff>
    </xdr:to>
    <xdr:graphicFrame>
      <xdr:nvGraphicFramePr>
        <xdr:cNvPr id="5" name="Chart 5"/>
        <xdr:cNvGraphicFramePr/>
      </xdr:nvGraphicFramePr>
      <xdr:xfrm>
        <a:off x="5324475" y="3648075"/>
        <a:ext cx="541972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</xdr:colOff>
      <xdr:row>38</xdr:row>
      <xdr:rowOff>9525</xdr:rowOff>
    </xdr:from>
    <xdr:to>
      <xdr:col>24</xdr:col>
      <xdr:colOff>0</xdr:colOff>
      <xdr:row>61</xdr:row>
      <xdr:rowOff>28575</xdr:rowOff>
    </xdr:to>
    <xdr:graphicFrame>
      <xdr:nvGraphicFramePr>
        <xdr:cNvPr id="6" name="Chart 6"/>
        <xdr:cNvGraphicFramePr/>
      </xdr:nvGraphicFramePr>
      <xdr:xfrm>
        <a:off x="5324475" y="7381875"/>
        <a:ext cx="5419725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9525</xdr:colOff>
      <xdr:row>61</xdr:row>
      <xdr:rowOff>28575</xdr:rowOff>
    </xdr:from>
    <xdr:to>
      <xdr:col>24</xdr:col>
      <xdr:colOff>0</xdr:colOff>
      <xdr:row>84</xdr:row>
      <xdr:rowOff>38100</xdr:rowOff>
    </xdr:to>
    <xdr:graphicFrame>
      <xdr:nvGraphicFramePr>
        <xdr:cNvPr id="7" name="Chart 8"/>
        <xdr:cNvGraphicFramePr/>
      </xdr:nvGraphicFramePr>
      <xdr:xfrm>
        <a:off x="5324475" y="11125200"/>
        <a:ext cx="541972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9525</xdr:colOff>
      <xdr:row>84</xdr:row>
      <xdr:rowOff>38100</xdr:rowOff>
    </xdr:from>
    <xdr:to>
      <xdr:col>24</xdr:col>
      <xdr:colOff>0</xdr:colOff>
      <xdr:row>107</xdr:row>
      <xdr:rowOff>47625</xdr:rowOff>
    </xdr:to>
    <xdr:graphicFrame>
      <xdr:nvGraphicFramePr>
        <xdr:cNvPr id="8" name="Chart 9"/>
        <xdr:cNvGraphicFramePr/>
      </xdr:nvGraphicFramePr>
      <xdr:xfrm>
        <a:off x="5324475" y="14859000"/>
        <a:ext cx="5419725" cy="3733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workbookViewId="0" topLeftCell="A1">
      <selection activeCell="Y98" sqref="Y98"/>
    </sheetView>
  </sheetViews>
  <sheetFormatPr defaultColWidth="11.00390625" defaultRowHeight="12.75"/>
  <cols>
    <col min="1" max="1" width="33.125" style="0" customWidth="1"/>
    <col min="2" max="2" width="8.125" style="0" bestFit="1" customWidth="1"/>
    <col min="3" max="3" width="7.125" style="0" bestFit="1" customWidth="1"/>
    <col min="4" max="5" width="10.75390625" style="0" hidden="1" customWidth="1"/>
    <col min="6" max="7" width="7.125" style="0" bestFit="1" customWidth="1"/>
    <col min="8" max="13" width="10.75390625" style="0" hidden="1" customWidth="1"/>
    <col min="14" max="15" width="7.125" style="0" bestFit="1" customWidth="1"/>
    <col min="16" max="19" width="10.75390625" style="0" hidden="1" customWidth="1"/>
    <col min="20" max="21" width="7.125" style="0" bestFit="1" customWidth="1"/>
    <col min="22" max="22" width="35.875" style="0" bestFit="1" customWidth="1"/>
    <col min="23" max="23" width="3.00390625" style="0" customWidth="1"/>
  </cols>
  <sheetData>
    <row r="1" spans="1:22" ht="31.5" customHeight="1">
      <c r="A1" s="6" t="s">
        <v>11</v>
      </c>
      <c r="B1" s="9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3" t="s">
        <v>13</v>
      </c>
    </row>
    <row r="2" spans="1:24" ht="18.75" thickBot="1">
      <c r="A2" s="11"/>
      <c r="B2" s="3">
        <v>1</v>
      </c>
      <c r="C2" s="4">
        <v>2</v>
      </c>
      <c r="D2" s="4"/>
      <c r="E2" s="4"/>
      <c r="F2" s="4">
        <v>3</v>
      </c>
      <c r="G2" s="4">
        <v>4</v>
      </c>
      <c r="H2" s="4"/>
      <c r="I2" s="4"/>
      <c r="J2" s="4"/>
      <c r="K2" s="4"/>
      <c r="L2" s="4"/>
      <c r="M2" s="4"/>
      <c r="N2" s="4">
        <v>5</v>
      </c>
      <c r="O2" s="4">
        <v>6</v>
      </c>
      <c r="P2" s="4"/>
      <c r="Q2" s="4"/>
      <c r="R2" s="4"/>
      <c r="S2" s="4"/>
      <c r="T2" s="4">
        <v>7</v>
      </c>
      <c r="U2" s="5">
        <v>8</v>
      </c>
      <c r="W2" s="39"/>
      <c r="X2" s="41" t="s">
        <v>19</v>
      </c>
    </row>
    <row r="3" spans="1:24" ht="18.75" thickBot="1">
      <c r="A3" s="12" t="s">
        <v>21</v>
      </c>
      <c r="B3" s="10">
        <v>1100</v>
      </c>
      <c r="C3" s="7">
        <v>1200</v>
      </c>
      <c r="D3" s="7">
        <v>1300</v>
      </c>
      <c r="E3" s="7">
        <v>1400</v>
      </c>
      <c r="F3" s="7">
        <v>1500</v>
      </c>
      <c r="G3" s="7">
        <v>1600</v>
      </c>
      <c r="H3" s="7">
        <v>1700</v>
      </c>
      <c r="I3" s="7">
        <v>1800</v>
      </c>
      <c r="J3" s="7">
        <v>1900</v>
      </c>
      <c r="K3" s="7">
        <v>2000</v>
      </c>
      <c r="L3" s="7">
        <v>2100</v>
      </c>
      <c r="M3" s="7">
        <v>2200</v>
      </c>
      <c r="N3" s="7">
        <v>2300</v>
      </c>
      <c r="O3" s="7">
        <v>2400</v>
      </c>
      <c r="P3" s="7">
        <v>2500</v>
      </c>
      <c r="Q3" s="7">
        <v>2600</v>
      </c>
      <c r="R3" s="7">
        <v>2700</v>
      </c>
      <c r="S3" s="7">
        <v>2800</v>
      </c>
      <c r="T3" s="7">
        <v>2900</v>
      </c>
      <c r="U3" s="8">
        <v>3000</v>
      </c>
      <c r="W3" s="40"/>
      <c r="X3" s="41" t="s">
        <v>20</v>
      </c>
    </row>
    <row r="4" spans="1:21" ht="18">
      <c r="A4" s="14" t="s">
        <v>0</v>
      </c>
      <c r="B4" s="15">
        <v>0.87</v>
      </c>
      <c r="C4" s="15">
        <v>1.01</v>
      </c>
      <c r="D4" s="15"/>
      <c r="E4" s="15"/>
      <c r="F4" s="15">
        <v>1.03</v>
      </c>
      <c r="G4" s="15">
        <v>1.02</v>
      </c>
      <c r="H4" s="15"/>
      <c r="I4" s="15"/>
      <c r="J4" s="15"/>
      <c r="K4" s="15"/>
      <c r="L4" s="15"/>
      <c r="M4" s="15"/>
      <c r="N4" s="15">
        <v>1.14</v>
      </c>
      <c r="O4" s="15">
        <v>1.49</v>
      </c>
      <c r="P4" s="15"/>
      <c r="Q4" s="15"/>
      <c r="R4" s="15"/>
      <c r="S4" s="15"/>
      <c r="T4" s="15">
        <v>1.65</v>
      </c>
      <c r="U4" s="16">
        <v>1.92</v>
      </c>
    </row>
    <row r="5" spans="1:21" ht="18">
      <c r="A5" s="20" t="s">
        <v>1</v>
      </c>
      <c r="B5" s="21">
        <v>0.11</v>
      </c>
      <c r="C5" s="21">
        <v>0.09</v>
      </c>
      <c r="D5" s="21"/>
      <c r="E5" s="21"/>
      <c r="F5" s="21">
        <v>0.08</v>
      </c>
      <c r="G5" s="21">
        <v>0.12</v>
      </c>
      <c r="H5" s="21"/>
      <c r="I5" s="21"/>
      <c r="J5" s="21"/>
      <c r="K5" s="21"/>
      <c r="L5" s="21"/>
      <c r="M5" s="21"/>
      <c r="N5" s="21">
        <v>0.14</v>
      </c>
      <c r="O5" s="21">
        <v>0.14</v>
      </c>
      <c r="P5" s="21"/>
      <c r="Q5" s="21"/>
      <c r="R5" s="21"/>
      <c r="S5" s="21"/>
      <c r="T5" s="21">
        <v>0.15</v>
      </c>
      <c r="U5" s="22">
        <v>0.15</v>
      </c>
    </row>
    <row r="6" spans="1:22" ht="18.75" thickBot="1">
      <c r="A6" s="28" t="s">
        <v>2</v>
      </c>
      <c r="B6" s="29">
        <f>B4*B5</f>
        <v>0.0957</v>
      </c>
      <c r="C6" s="29">
        <f aca="true" t="shared" si="0" ref="C6:U6">C4*C5</f>
        <v>0.0909</v>
      </c>
      <c r="D6" s="29">
        <f t="shared" si="0"/>
        <v>0</v>
      </c>
      <c r="E6" s="29">
        <f t="shared" si="0"/>
        <v>0</v>
      </c>
      <c r="F6" s="29">
        <f t="shared" si="0"/>
        <v>0.0824</v>
      </c>
      <c r="G6" s="29">
        <f t="shared" si="0"/>
        <v>0.1224</v>
      </c>
      <c r="H6" s="29">
        <f t="shared" si="0"/>
        <v>0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29">
        <f t="shared" si="0"/>
        <v>0</v>
      </c>
      <c r="M6" s="29">
        <f t="shared" si="0"/>
        <v>0</v>
      </c>
      <c r="N6" s="29">
        <f t="shared" si="0"/>
        <v>0.1596</v>
      </c>
      <c r="O6" s="29">
        <f t="shared" si="0"/>
        <v>0.2086</v>
      </c>
      <c r="P6" s="29">
        <f t="shared" si="0"/>
        <v>0</v>
      </c>
      <c r="Q6" s="29">
        <f t="shared" si="0"/>
        <v>0</v>
      </c>
      <c r="R6" s="29">
        <f t="shared" si="0"/>
        <v>0</v>
      </c>
      <c r="S6" s="29">
        <f t="shared" si="0"/>
        <v>0</v>
      </c>
      <c r="T6" s="29">
        <f t="shared" si="0"/>
        <v>0.24749999999999997</v>
      </c>
      <c r="U6" s="30">
        <f t="shared" si="0"/>
        <v>0.288</v>
      </c>
      <c r="V6" t="s">
        <v>14</v>
      </c>
    </row>
    <row r="7" spans="1:21" ht="18.75" thickBot="1">
      <c r="A7" s="17" t="s">
        <v>3</v>
      </c>
      <c r="B7" s="18">
        <v>23.08</v>
      </c>
      <c r="C7" s="18">
        <v>36.01</v>
      </c>
      <c r="D7" s="18"/>
      <c r="E7" s="18"/>
      <c r="F7" s="18">
        <v>7.22</v>
      </c>
      <c r="G7" s="18">
        <v>23.66</v>
      </c>
      <c r="H7" s="18"/>
      <c r="I7" s="18"/>
      <c r="J7" s="18"/>
      <c r="K7" s="18"/>
      <c r="L7" s="18"/>
      <c r="M7" s="18"/>
      <c r="N7" s="18">
        <v>93.29</v>
      </c>
      <c r="O7" s="18">
        <v>20.01</v>
      </c>
      <c r="P7" s="18"/>
      <c r="Q7" s="18"/>
      <c r="R7" s="18"/>
      <c r="S7" s="18"/>
      <c r="T7" s="18">
        <v>15.23</v>
      </c>
      <c r="U7" s="19">
        <v>11.84</v>
      </c>
    </row>
    <row r="8" spans="1:22" ht="19.5" thickBot="1" thickTop="1">
      <c r="A8" s="31" t="s">
        <v>4</v>
      </c>
      <c r="B8" s="32">
        <f>(3.281/B7)+0.0277</f>
        <v>0.16985771230502603</v>
      </c>
      <c r="C8" s="32">
        <f aca="true" t="shared" si="1" ref="C8:U8">(3.281/C7)+0.0277</f>
        <v>0.11881357956123301</v>
      </c>
      <c r="D8" s="32" t="e">
        <f t="shared" si="1"/>
        <v>#DIV/0!</v>
      </c>
      <c r="E8" s="32" t="e">
        <f t="shared" si="1"/>
        <v>#DIV/0!</v>
      </c>
      <c r="F8" s="32">
        <f t="shared" si="1"/>
        <v>0.48213213296398894</v>
      </c>
      <c r="G8" s="32">
        <f t="shared" si="1"/>
        <v>0.16637286559594253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>
        <f t="shared" si="1"/>
        <v>0.06286990031085861</v>
      </c>
      <c r="O8" s="32">
        <f t="shared" si="1"/>
        <v>0.191668015992004</v>
      </c>
      <c r="P8" s="32" t="e">
        <f t="shared" si="1"/>
        <v>#DIV/0!</v>
      </c>
      <c r="Q8" s="32" t="e">
        <f t="shared" si="1"/>
        <v>#DIV/0!</v>
      </c>
      <c r="R8" s="32" t="e">
        <f t="shared" si="1"/>
        <v>#DIV/0!</v>
      </c>
      <c r="S8" s="32" t="e">
        <f t="shared" si="1"/>
        <v>#DIV/0!</v>
      </c>
      <c r="T8" s="32">
        <f t="shared" si="1"/>
        <v>0.24313007222587</v>
      </c>
      <c r="U8" s="33">
        <f t="shared" si="1"/>
        <v>0.3048114864864865</v>
      </c>
      <c r="V8" t="s">
        <v>15</v>
      </c>
    </row>
    <row r="9" spans="1:22" ht="19.5" thickBot="1" thickTop="1">
      <c r="A9" s="34" t="s">
        <v>5</v>
      </c>
      <c r="B9" s="35">
        <f>B6*B8</f>
        <v>0.01625538306759099</v>
      </c>
      <c r="C9" s="35">
        <f aca="true" t="shared" si="2" ref="C9:U9">C6*C8</f>
        <v>0.01080015438211608</v>
      </c>
      <c r="D9" s="35" t="e">
        <f t="shared" si="2"/>
        <v>#DIV/0!</v>
      </c>
      <c r="E9" s="35" t="e">
        <f t="shared" si="2"/>
        <v>#DIV/0!</v>
      </c>
      <c r="F9" s="35">
        <f t="shared" si="2"/>
        <v>0.03972768775623269</v>
      </c>
      <c r="G9" s="35">
        <f t="shared" si="2"/>
        <v>0.020364038748943363</v>
      </c>
      <c r="H9" s="35" t="e">
        <f t="shared" si="2"/>
        <v>#DIV/0!</v>
      </c>
      <c r="I9" s="35" t="e">
        <f t="shared" si="2"/>
        <v>#DIV/0!</v>
      </c>
      <c r="J9" s="35" t="e">
        <f t="shared" si="2"/>
        <v>#DIV/0!</v>
      </c>
      <c r="K9" s="35" t="e">
        <f t="shared" si="2"/>
        <v>#DIV/0!</v>
      </c>
      <c r="L9" s="35" t="e">
        <f t="shared" si="2"/>
        <v>#DIV/0!</v>
      </c>
      <c r="M9" s="35" t="e">
        <f t="shared" si="2"/>
        <v>#DIV/0!</v>
      </c>
      <c r="N9" s="35">
        <f t="shared" si="2"/>
        <v>0.010034036089613034</v>
      </c>
      <c r="O9" s="35">
        <f t="shared" si="2"/>
        <v>0.03998194813593204</v>
      </c>
      <c r="P9" s="35" t="e">
        <f t="shared" si="2"/>
        <v>#DIV/0!</v>
      </c>
      <c r="Q9" s="35" t="e">
        <f t="shared" si="2"/>
        <v>#DIV/0!</v>
      </c>
      <c r="R9" s="35" t="e">
        <f t="shared" si="2"/>
        <v>#DIV/0!</v>
      </c>
      <c r="S9" s="35" t="e">
        <f t="shared" si="2"/>
        <v>#DIV/0!</v>
      </c>
      <c r="T9" s="35">
        <f t="shared" si="2"/>
        <v>0.06017469287590282</v>
      </c>
      <c r="U9" s="36">
        <f t="shared" si="2"/>
        <v>0.0877857081081081</v>
      </c>
      <c r="V9" t="s">
        <v>16</v>
      </c>
    </row>
    <row r="10" spans="1:21" ht="18.75" thickBot="1">
      <c r="A10" s="17" t="s">
        <v>6</v>
      </c>
      <c r="B10" s="18">
        <v>1.54</v>
      </c>
      <c r="C10" s="18">
        <v>1.48</v>
      </c>
      <c r="D10" s="18"/>
      <c r="E10" s="18"/>
      <c r="F10" s="18">
        <v>2.25</v>
      </c>
      <c r="G10" s="18">
        <v>1.03</v>
      </c>
      <c r="H10" s="18"/>
      <c r="I10" s="18"/>
      <c r="J10" s="18"/>
      <c r="K10" s="18"/>
      <c r="L10" s="18"/>
      <c r="M10" s="18"/>
      <c r="N10" s="18">
        <v>2.56</v>
      </c>
      <c r="O10" s="18">
        <v>2.49</v>
      </c>
      <c r="P10" s="18"/>
      <c r="Q10" s="18"/>
      <c r="R10" s="18"/>
      <c r="S10" s="18"/>
      <c r="T10" s="18">
        <v>2.13</v>
      </c>
      <c r="U10" s="19">
        <v>2.32</v>
      </c>
    </row>
    <row r="11" spans="1:22" ht="19.5" thickBot="1" thickTop="1">
      <c r="A11" s="34" t="s">
        <v>7</v>
      </c>
      <c r="B11" s="35">
        <f>B6/B10</f>
        <v>0.06214285714285714</v>
      </c>
      <c r="C11" s="35">
        <f aca="true" t="shared" si="3" ref="C11:U11">C6/C10</f>
        <v>0.061418918918918916</v>
      </c>
      <c r="D11" s="35" t="e">
        <f t="shared" si="3"/>
        <v>#DIV/0!</v>
      </c>
      <c r="E11" s="35" t="e">
        <f t="shared" si="3"/>
        <v>#DIV/0!</v>
      </c>
      <c r="F11" s="35">
        <f t="shared" si="3"/>
        <v>0.03662222222222222</v>
      </c>
      <c r="G11" s="35">
        <f t="shared" si="3"/>
        <v>0.11883495145631068</v>
      </c>
      <c r="H11" s="35" t="e">
        <f t="shared" si="3"/>
        <v>#DIV/0!</v>
      </c>
      <c r="I11" s="35" t="e">
        <f t="shared" si="3"/>
        <v>#DIV/0!</v>
      </c>
      <c r="J11" s="35" t="e">
        <f t="shared" si="3"/>
        <v>#DIV/0!</v>
      </c>
      <c r="K11" s="35" t="e">
        <f t="shared" si="3"/>
        <v>#DIV/0!</v>
      </c>
      <c r="L11" s="35" t="e">
        <f t="shared" si="3"/>
        <v>#DIV/0!</v>
      </c>
      <c r="M11" s="35" t="e">
        <f t="shared" si="3"/>
        <v>#DIV/0!</v>
      </c>
      <c r="N11" s="35">
        <f t="shared" si="3"/>
        <v>0.062343749999999996</v>
      </c>
      <c r="O11" s="35">
        <f t="shared" si="3"/>
        <v>0.08377510040160642</v>
      </c>
      <c r="P11" s="35" t="e">
        <f t="shared" si="3"/>
        <v>#DIV/0!</v>
      </c>
      <c r="Q11" s="35" t="e">
        <f t="shared" si="3"/>
        <v>#DIV/0!</v>
      </c>
      <c r="R11" s="35" t="e">
        <f t="shared" si="3"/>
        <v>#DIV/0!</v>
      </c>
      <c r="S11" s="35" t="e">
        <f t="shared" si="3"/>
        <v>#DIV/0!</v>
      </c>
      <c r="T11" s="35">
        <f t="shared" si="3"/>
        <v>0.11619718309859155</v>
      </c>
      <c r="U11" s="36">
        <f t="shared" si="3"/>
        <v>0.12413793103448276</v>
      </c>
      <c r="V11" t="s">
        <v>17</v>
      </c>
    </row>
    <row r="12" spans="1:21" ht="18">
      <c r="A12" s="14" t="s">
        <v>12</v>
      </c>
      <c r="B12" s="23">
        <v>8.238</v>
      </c>
      <c r="C12" s="23">
        <v>9.888</v>
      </c>
      <c r="D12" s="23"/>
      <c r="E12" s="23"/>
      <c r="F12" s="23">
        <v>10.431</v>
      </c>
      <c r="G12" s="23">
        <v>9.02</v>
      </c>
      <c r="H12" s="23"/>
      <c r="I12" s="23"/>
      <c r="J12" s="23"/>
      <c r="K12" s="23"/>
      <c r="L12" s="23"/>
      <c r="M12" s="23"/>
      <c r="N12" s="23">
        <v>6.922</v>
      </c>
      <c r="O12" s="23">
        <v>7.04</v>
      </c>
      <c r="P12" s="23"/>
      <c r="Q12" s="23"/>
      <c r="R12" s="23"/>
      <c r="S12" s="23"/>
      <c r="T12" s="23">
        <v>7.38</v>
      </c>
      <c r="U12" s="24">
        <v>7.44</v>
      </c>
    </row>
    <row r="13" spans="1:21" ht="18">
      <c r="A13" s="25" t="s">
        <v>8</v>
      </c>
      <c r="B13" s="26">
        <v>3</v>
      </c>
      <c r="C13" s="26">
        <v>2</v>
      </c>
      <c r="D13" s="26"/>
      <c r="E13" s="26"/>
      <c r="F13" s="26">
        <v>2</v>
      </c>
      <c r="G13" s="26">
        <v>3</v>
      </c>
      <c r="H13" s="26"/>
      <c r="I13" s="26"/>
      <c r="J13" s="26"/>
      <c r="K13" s="26"/>
      <c r="L13" s="26"/>
      <c r="M13" s="26"/>
      <c r="N13" s="26">
        <v>2</v>
      </c>
      <c r="O13" s="26">
        <v>3</v>
      </c>
      <c r="P13" s="26"/>
      <c r="Q13" s="26"/>
      <c r="R13" s="26"/>
      <c r="S13" s="26"/>
      <c r="T13" s="26">
        <v>4</v>
      </c>
      <c r="U13" s="27">
        <v>2</v>
      </c>
    </row>
    <row r="14" spans="1:22" ht="18.75" thickBot="1">
      <c r="A14" s="28" t="s">
        <v>9</v>
      </c>
      <c r="B14" s="37">
        <v>0.08775</v>
      </c>
      <c r="C14" s="37">
        <v>0.063</v>
      </c>
      <c r="D14" s="37"/>
      <c r="E14" s="37"/>
      <c r="F14" s="37">
        <v>0.033</v>
      </c>
      <c r="G14" s="37">
        <v>0.033</v>
      </c>
      <c r="H14" s="37"/>
      <c r="I14" s="37"/>
      <c r="J14" s="37"/>
      <c r="K14" s="37"/>
      <c r="L14" s="37"/>
      <c r="M14" s="37"/>
      <c r="N14" s="37">
        <v>0.1</v>
      </c>
      <c r="O14" s="37">
        <v>0.043</v>
      </c>
      <c r="P14" s="37"/>
      <c r="Q14" s="37"/>
      <c r="R14" s="37"/>
      <c r="S14" s="37"/>
      <c r="T14" s="37">
        <v>0.079</v>
      </c>
      <c r="U14" s="38">
        <v>0.039</v>
      </c>
      <c r="V14" t="s">
        <v>18</v>
      </c>
    </row>
  </sheetData>
  <mergeCells count="2">
    <mergeCell ref="B1:U1"/>
    <mergeCell ref="A1:A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Chubb User</dc:creator>
  <cp:keywords/>
  <dc:description/>
  <cp:lastModifiedBy>Chubb User</cp:lastModifiedBy>
  <dcterms:created xsi:type="dcterms:W3CDTF">2012-03-26T19:20:24Z</dcterms:created>
  <cp:category/>
  <cp:version/>
  <cp:contentType/>
  <cp:contentStatus/>
</cp:coreProperties>
</file>